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vcso\Desktop\"/>
    </mc:Choice>
  </mc:AlternateContent>
  <xr:revisionPtr revIDLastSave="0" documentId="13_ncr:1_{381956D8-8DD2-487D-8225-51A0FD186BBB}" xr6:coauthVersionLast="47" xr6:coauthVersionMax="47" xr10:uidLastSave="{00000000-0000-0000-0000-000000000000}"/>
  <bookViews>
    <workbookView xWindow="2040" yWindow="1215" windowWidth="21600" windowHeight="11295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C6" i="1"/>
  <c r="C12" i="1"/>
  <c r="F11" i="1"/>
  <c r="D11" i="1"/>
  <c r="C9" i="1"/>
  <c r="C8" i="1"/>
  <c r="C7" i="1"/>
  <c r="E28" i="1" l="1"/>
  <c r="E27" i="1"/>
</calcChain>
</file>

<file path=xl/sharedStrings.xml><?xml version="1.0" encoding="utf-8"?>
<sst xmlns="http://schemas.openxmlformats.org/spreadsheetml/2006/main" count="280" uniqueCount="135">
  <si>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</si>
  <si>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</si>
  <si>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</si>
  <si>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</si>
  <si>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</si>
  <si>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</si>
  <si>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</si>
  <si>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</si>
  <si>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</si>
  <si>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</si>
  <si>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</si>
  <si>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</si>
  <si>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</si>
  <si>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</si>
  <si>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</si>
  <si>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</si>
  <si>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</si>
  <si>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</si>
  <si>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</si>
  <si>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</si>
  <si>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</si>
  <si>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</si>
  <si>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</si>
  <si>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</si>
  <si>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</si>
  <si>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</si>
  <si>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</si>
  <si>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</si>
  <si>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</si>
  <si>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</si>
  <si>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</si>
  <si>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</si>
  <si>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</si>
  <si>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</si>
  <si>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</si>
  <si>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</si>
  <si>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</si>
  <si>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</si>
  <si>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</si>
  <si>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</si>
  <si>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</si>
  <si>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</si>
  <si>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</si>
  <si>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</si>
  <si>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</si>
  <si>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</si>
  <si>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</si>
  <si>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</si>
  <si>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</si>
  <si>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</si>
  <si>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</si>
  <si>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</si>
  <si>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</si>
  <si>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</si>
  <si>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</si>
  <si>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</si>
  <si>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</si>
  <si>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</si>
  <si>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</si>
  <si>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</si>
  <si>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</si>
  <si>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</si>
  <si>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</si>
  <si>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</si>
  <si>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</si>
  <si>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</si>
  <si>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</si>
  <si>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</si>
  <si>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</si>
  <si>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</si>
  <si>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</si>
  <si>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</si>
  <si>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</si>
  <si>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</si>
  <si>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</si>
  <si>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</si>
  <si>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</si>
  <si>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</si>
  <si>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</si>
  <si>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</si>
  <si>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</si>
  <si>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</si>
  <si>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</si>
  <si>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</si>
  <si>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</si>
  <si>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</si>
  <si>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</si>
  <si>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</si>
  <si>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</si>
  <si>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</si>
  <si>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</si>
  <si>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</si>
  <si>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</si>
  <si>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</si>
  <si>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</si>
  <si>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</si>
  <si>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</si>
  <si>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</si>
  <si>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</si>
  <si>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</si>
  <si>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</si>
  <si>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</si>
  <si>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</si>
  <si>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</si>
  <si>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</si>
  <si>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</si>
  <si>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</si>
  <si>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</si>
  <si>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</si>
  <si>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</si>
  <si>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</si>
  <si>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</si>
  <si>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</si>
  <si>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</si>
  <si>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</si>
  <si>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</si>
  <si>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</si>
  <si>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</si>
  <si>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</si>
  <si>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</si>
  <si>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</si>
  <si>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</si>
  <si>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</si>
  <si>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</si>
  <si>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</si>
  <si>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dievčatá</t>
  </si>
  <si>
    <t>okresné</t>
  </si>
  <si>
    <t>Centrum voľného času v Sobranciach</t>
  </si>
  <si>
    <t>Slávka Venzelová</t>
  </si>
  <si>
    <t>s.venzelova@centrum.sk</t>
  </si>
  <si>
    <t>ZŠ Komenského 12, Sobrance</t>
  </si>
  <si>
    <t>ZŠ, Komenského 12, Sobrance</t>
  </si>
  <si>
    <t>8.oo</t>
  </si>
  <si>
    <t>nie</t>
  </si>
  <si>
    <t>Občerstvenie zbezpečuje organizátor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</si>
</sst>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vertical="top" wrapText="1"/>
    </xf>
    <xf numFmtId="164" fontId="2" fillId="3" borderId="7" xfId="0" applyNumberFormat="1" applyFont="1" applyFill="1" applyBorder="1" applyAlignment="1">
      <alignment vertical="top" wrapText="1"/>
    </xf>
    <xf numFmtId="164" fontId="2" fillId="3" borderId="0" xfId="0" applyNumberFormat="1" applyFont="1" applyFill="1" applyAlignment="1">
      <alignment vertical="top" wrapText="1"/>
    </xf>
    <xf numFmtId="164" fontId="2" fillId="3" borderId="8" xfId="0" applyNumberFormat="1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vertical="top" wrapText="1"/>
    </xf>
    <xf numFmtId="164" fontId="5" fillId="3" borderId="0" xfId="0" applyNumberFormat="1" applyFont="1" applyFill="1" applyAlignment="1">
      <alignment wrapText="1"/>
    </xf>
    <xf numFmtId="164" fontId="7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164" fontId="8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165" fontId="2" fillId="3" borderId="0" xfId="0" applyNumberFormat="1" applyFont="1" applyFill="1" applyAlignment="1">
      <alignment vertical="top" wrapText="1"/>
    </xf>
    <xf numFmtId="164" fontId="3" fillId="3" borderId="0" xfId="0" applyNumberFormat="1" applyFont="1" applyFill="1" applyAlignment="1">
      <alignment horizontal="right" vertical="top" wrapText="1"/>
    </xf>
    <xf numFmtId="164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vertical="top" wrapText="1"/>
    </xf>
    <xf numFmtId="164" fontId="2" fillId="3" borderId="10" xfId="0" applyNumberFormat="1" applyFont="1" applyFill="1" applyBorder="1" applyAlignment="1">
      <alignment vertical="top" wrapText="1"/>
    </xf>
    <xf numFmtId="164" fontId="2" fillId="3" borderId="11" xfId="0" applyNumberFormat="1" applyFont="1" applyFill="1" applyBorder="1" applyAlignment="1">
      <alignment vertical="top" wrapText="1"/>
    </xf>
    <xf numFmtId="164" fontId="2" fillId="3" borderId="1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Alignment="1">
      <alignment horizontal="right" vertical="top" wrapText="1"/>
    </xf>
    <xf numFmtId="164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vertical="top" wrapText="1"/>
    </xf>
    <xf numFmtId="164" fontId="5" fillId="3" borderId="0" xfId="0" applyNumberFormat="1" applyFont="1" applyFill="1" applyAlignment="1">
      <alignment vertical="center" wrapText="1"/>
    </xf>
    <xf numFmtId="1" fontId="1" fillId="3" borderId="0" xfId="0" applyNumberFormat="1" applyFont="1" applyFill="1" applyAlignment="1">
      <alignment horizontal="left" vertical="top" wrapText="1"/>
    </xf>
    <xf numFmtId="1" fontId="1" fillId="3" borderId="0" xfId="0" applyNumberFormat="1" applyFont="1" applyFill="1" applyAlignment="1">
      <alignment vertical="top" wrapText="1"/>
    </xf>
    <xf numFmtId="167" fontId="1" fillId="3" borderId="0" xfId="0" applyNumberFormat="1" applyFont="1" applyFill="1" applyAlignment="1">
      <alignment horizontal="center" vertical="top" wrapText="1"/>
    </xf>
    <xf numFmtId="0" fontId="13" fillId="0" borderId="0" xfId="0" applyFont="1"/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Alignment="1">
      <alignment horizontal="center" vertical="top" wrapText="1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left" vertical="center" wrapText="1"/>
    </xf>
    <xf numFmtId="1" fontId="1" fillId="3" borderId="0" xfId="0" applyNumberFormat="1" applyFont="1" applyFill="1" applyAlignment="1">
      <alignment horizontal="lef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3" fontId="6" fillId="2" borderId="2" xfId="1" applyNumberFormat="1" applyFill="1" applyBorder="1" applyAlignment="1" applyProtection="1">
      <alignment vertical="top" wrapText="1"/>
      <protection locked="0"/>
    </xf>
    <xf numFmtId="164" fontId="11" fillId="3" borderId="0" xfId="0" applyNumberFormat="1" applyFont="1" applyFill="1" applyAlignment="1">
      <alignment horizontal="right" vertical="top" wrapText="1"/>
    </xf>
    <xf numFmtId="164" fontId="1" fillId="3" borderId="0" xfId="0" applyNumberFormat="1" applyFont="1" applyFill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164" fontId="7" fillId="3" borderId="13" xfId="0" applyNumberFormat="1" applyFont="1" applyFill="1" applyBorder="1" applyAlignment="1">
      <alignment vertical="top" wrapText="1"/>
    </xf>
    <xf numFmtId="164" fontId="1" fillId="3" borderId="0" xfId="0" applyNumberFormat="1" applyFont="1" applyFill="1" applyAlignment="1">
      <alignment vertical="top" wrapText="1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5" fillId="3" borderId="0" xfId="0" applyNumberFormat="1" applyFont="1" applyFill="1" applyAlignment="1">
      <alignment horizontal="left" vertical="center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>
      <alignment horizontal="right" vertical="top" wrapText="1"/>
    </xf>
    <xf numFmtId="164" fontId="1" fillId="3" borderId="20" xfId="0" applyNumberFormat="1" applyFont="1" applyFill="1" applyBorder="1" applyAlignment="1">
      <alignment horizontal="righ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venzelova@centrum.sk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topLeftCell="A49" zoomScaleNormal="100" workbookViewId="0">
      <selection activeCell="C30" sqref="C30:H30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33" t="s">
        <v>113</v>
      </c>
      <c r="C2" s="33"/>
      <c r="D2" s="33"/>
      <c r="E2" s="33"/>
      <c r="F2" s="33"/>
      <c r="G2" s="33"/>
      <c r="H2" s="33"/>
      <c r="I2" s="8"/>
    </row>
    <row r="3" spans="1:9" x14ac:dyDescent="0.2">
      <c r="A3" s="7"/>
      <c r="C3" s="9"/>
      <c r="I3" s="8"/>
    </row>
    <row r="4" spans="1:9" x14ac:dyDescent="0.25">
      <c r="A4" s="7"/>
      <c r="B4" s="10" t="s">
        <v>0</v>
      </c>
      <c r="C4" s="34" t="s">
        <v>99</v>
      </c>
      <c r="D4" s="35"/>
      <c r="E4" s="35"/>
      <c r="F4" s="35"/>
      <c r="G4" s="36"/>
      <c r="H4" s="25" t="s">
        <v>109</v>
      </c>
      <c r="I4" s="8"/>
    </row>
    <row r="5" spans="1:9" x14ac:dyDescent="0.25">
      <c r="A5" s="7"/>
      <c r="B5" s="10"/>
      <c r="C5" s="10"/>
      <c r="D5" s="10"/>
      <c r="E5" s="10"/>
      <c r="F5" s="10"/>
      <c r="G5" s="10"/>
      <c r="H5" s="25"/>
      <c r="I5" s="8"/>
    </row>
    <row r="6" spans="1:9" x14ac:dyDescent="0.25">
      <c r="A6" s="7"/>
      <c r="B6" s="26" t="s">
        <v>112</v>
      </c>
      <c r="C6" s="48" t="str">
        <f>IF(C4&lt;&gt;"",VLOOKUP(C4,Sutaze!A:M,11,FALSE),"")</f>
        <v>Slovenská volejbalová federácia</v>
      </c>
      <c r="D6" s="48"/>
      <c r="E6" s="48"/>
      <c r="F6" s="48"/>
      <c r="G6" s="48"/>
      <c r="H6" s="26"/>
      <c r="I6" s="8"/>
    </row>
    <row r="7" spans="1:9" x14ac:dyDescent="0.25">
      <c r="A7" s="7"/>
      <c r="B7" s="26" t="s">
        <v>13</v>
      </c>
      <c r="C7" s="45" t="str">
        <f>IF(C4&lt;&gt;"",VLOOKUP(C4,Sutaze!A:M,2,FALSE),"")</f>
        <v>volejbal</v>
      </c>
      <c r="D7" s="45"/>
      <c r="E7" s="45"/>
      <c r="F7" s="45"/>
      <c r="G7" s="45"/>
      <c r="H7" s="45"/>
      <c r="I7" s="8"/>
    </row>
    <row r="8" spans="1:9" x14ac:dyDescent="0.25">
      <c r="A8" s="7"/>
      <c r="B8" s="26" t="s">
        <v>12</v>
      </c>
      <c r="C8" s="45" t="str">
        <f>IF(C4&lt;&gt;"",VLOOKUP(C4,Sutaze!A:M,3,FALSE),"")</f>
        <v>A</v>
      </c>
      <c r="D8" s="45"/>
      <c r="E8" s="45"/>
      <c r="F8" s="45"/>
      <c r="G8" s="45"/>
      <c r="H8" s="45"/>
      <c r="I8" s="8"/>
    </row>
    <row r="9" spans="1:9" ht="15" customHeight="1" x14ac:dyDescent="0.25">
      <c r="A9" s="7"/>
      <c r="B9" s="26" t="s">
        <v>45</v>
      </c>
      <c r="C9" s="48" t="str">
        <f>IF(C4&lt;&gt;"",VLOOKUP(C4,Sutaze!A:M,4,FALSE),"")</f>
        <v>postupová</v>
      </c>
      <c r="D9" s="48"/>
      <c r="E9" s="48"/>
      <c r="F9" s="48"/>
      <c r="G9" s="48"/>
      <c r="H9" s="44"/>
      <c r="I9" s="8"/>
    </row>
    <row r="10" spans="1:9" ht="15" customHeight="1" x14ac:dyDescent="0.25">
      <c r="A10" s="7"/>
      <c r="B10" s="26" t="s">
        <v>110</v>
      </c>
      <c r="C10" s="26" t="s">
        <v>125</v>
      </c>
      <c r="D10" s="26"/>
      <c r="E10" s="26"/>
      <c r="F10" s="26"/>
      <c r="G10" s="26"/>
      <c r="H10" s="44"/>
      <c r="I10" s="8"/>
    </row>
    <row r="11" spans="1:9" x14ac:dyDescent="0.25">
      <c r="A11" s="7"/>
      <c r="B11" s="26" t="s">
        <v>115</v>
      </c>
      <c r="C11" s="13" t="s">
        <v>116</v>
      </c>
      <c r="D11" s="30">
        <f>IF(C4&lt;&gt;"",VLOOKUP(C4,Sutaze!A:M,8,FALSE),"")</f>
        <v>39814</v>
      </c>
      <c r="E11" s="24" t="s">
        <v>117</v>
      </c>
      <c r="F11" s="30">
        <f>IF(C4&lt;&gt;"",VLOOKUP(C4,Sutaze!A:M,9,FALSE),"")</f>
        <v>41274</v>
      </c>
      <c r="G11" s="26"/>
      <c r="H11" s="26"/>
      <c r="I11" s="8"/>
    </row>
    <row r="12" spans="1:9" x14ac:dyDescent="0.25">
      <c r="A12" s="7"/>
      <c r="B12" s="27" t="s">
        <v>111</v>
      </c>
      <c r="C12" s="38" t="str">
        <f>IF(C4&lt;&gt;"",VLOOKUP(C4,Sutaze!A:M,10,FALSE),"")</f>
        <v>6.-8. ročník</v>
      </c>
      <c r="D12" s="38"/>
      <c r="E12" s="38"/>
      <c r="F12" s="38"/>
      <c r="G12" s="38"/>
      <c r="H12" s="38"/>
      <c r="I12" s="8"/>
    </row>
    <row r="13" spans="1:9" x14ac:dyDescent="0.25">
      <c r="A13" s="7"/>
      <c r="B13" s="26" t="s">
        <v>32</v>
      </c>
      <c r="C13" s="39">
        <f>IF(C4&lt;&gt;"",VLOOKUP(C4,Sutaze!A:M,12,FALSE),"")</f>
        <v>8</v>
      </c>
      <c r="D13" s="39"/>
      <c r="E13" s="39"/>
      <c r="F13" s="39"/>
      <c r="G13" s="39"/>
      <c r="H13" s="39"/>
      <c r="I13" s="8"/>
    </row>
    <row r="14" spans="1:9" x14ac:dyDescent="0.25">
      <c r="A14" s="7"/>
      <c r="B14" s="26" t="s">
        <v>33</v>
      </c>
      <c r="C14" s="28">
        <f>IF(C4&lt;&gt;"",VLOOKUP(C4,Sutaze!A:M,13,FALSE),"")</f>
        <v>1</v>
      </c>
      <c r="D14" s="26"/>
      <c r="E14" s="26"/>
      <c r="F14" s="29"/>
      <c r="G14" s="29"/>
      <c r="H14" s="29"/>
      <c r="I14" s="8"/>
    </row>
    <row r="15" spans="1:9" ht="5.0999999999999996" customHeight="1" x14ac:dyDescent="0.25">
      <c r="A15" s="7"/>
      <c r="I15" s="8"/>
    </row>
    <row r="16" spans="1:9" ht="15.75" customHeight="1" x14ac:dyDescent="0.25">
      <c r="A16" s="7"/>
      <c r="B16" s="10" t="s">
        <v>1</v>
      </c>
      <c r="C16" s="34" t="s">
        <v>126</v>
      </c>
      <c r="D16" s="35"/>
      <c r="E16" s="36"/>
      <c r="F16" s="60" t="s">
        <v>109</v>
      </c>
      <c r="G16" s="60"/>
      <c r="I16" s="8"/>
    </row>
    <row r="17" spans="1:9" ht="5.0999999999999996" customHeight="1" x14ac:dyDescent="0.25">
      <c r="A17" s="7"/>
      <c r="B17" s="11"/>
      <c r="I17" s="8"/>
    </row>
    <row r="18" spans="1:9" x14ac:dyDescent="0.25">
      <c r="A18" s="7"/>
      <c r="B18" s="10" t="s">
        <v>3</v>
      </c>
      <c r="F18" s="37" t="s">
        <v>7</v>
      </c>
      <c r="G18" s="37"/>
      <c r="I18" s="8"/>
    </row>
    <row r="19" spans="1:9" x14ac:dyDescent="0.25">
      <c r="A19" s="7"/>
      <c r="B19" s="49" t="s">
        <v>127</v>
      </c>
      <c r="C19" s="50"/>
      <c r="D19" s="62" t="s">
        <v>108</v>
      </c>
      <c r="E19" s="63"/>
      <c r="F19" s="40" t="s">
        <v>128</v>
      </c>
      <c r="G19" s="41"/>
      <c r="H19" s="42"/>
      <c r="I19" s="8"/>
    </row>
    <row r="20" spans="1:9" x14ac:dyDescent="0.25">
      <c r="A20" s="7"/>
      <c r="B20" s="51"/>
      <c r="C20" s="52"/>
      <c r="E20" s="12" t="s">
        <v>38</v>
      </c>
      <c r="F20" s="43" t="s">
        <v>129</v>
      </c>
      <c r="G20" s="41"/>
      <c r="H20" s="42"/>
      <c r="I20" s="8"/>
    </row>
    <row r="21" spans="1:9" x14ac:dyDescent="0.25">
      <c r="A21" s="7"/>
      <c r="B21" s="12" t="s">
        <v>6</v>
      </c>
      <c r="C21" s="21">
        <v>35545682</v>
      </c>
      <c r="E21" s="12" t="s">
        <v>39</v>
      </c>
      <c r="F21" s="40">
        <v>907614642</v>
      </c>
      <c r="G21" s="41"/>
      <c r="H21" s="42"/>
      <c r="I21" s="8"/>
    </row>
    <row r="22" spans="1:9" ht="5.0999999999999996" customHeight="1" x14ac:dyDescent="0.25">
      <c r="A22" s="7"/>
      <c r="I22" s="8"/>
    </row>
    <row r="23" spans="1:9" x14ac:dyDescent="0.25">
      <c r="A23" s="7"/>
      <c r="B23" s="53" t="s">
        <v>114</v>
      </c>
      <c r="C23" s="53"/>
      <c r="I23" s="8"/>
    </row>
    <row r="24" spans="1:9" x14ac:dyDescent="0.25">
      <c r="A24" s="7"/>
      <c r="B24" s="34" t="s">
        <v>130</v>
      </c>
      <c r="C24" s="35"/>
      <c r="D24" s="35"/>
      <c r="E24" s="35"/>
      <c r="F24" s="35"/>
      <c r="G24" s="35"/>
      <c r="H24" s="36"/>
      <c r="I24" s="8"/>
    </row>
    <row r="25" spans="1:9" x14ac:dyDescent="0.25">
      <c r="A25" s="7"/>
      <c r="D25" s="13" t="s">
        <v>36</v>
      </c>
      <c r="E25" s="13" t="s">
        <v>37</v>
      </c>
      <c r="I25" s="8"/>
    </row>
    <row r="26" spans="1:9" x14ac:dyDescent="0.25">
      <c r="A26" s="7"/>
      <c r="B26" s="10" t="s">
        <v>8</v>
      </c>
      <c r="C26" s="11" t="s">
        <v>35</v>
      </c>
      <c r="D26" s="2">
        <v>45365</v>
      </c>
      <c r="E26" s="2">
        <v>45365</v>
      </c>
      <c r="F26" s="46"/>
      <c r="G26" s="46"/>
      <c r="H26" s="46"/>
      <c r="I26" s="8"/>
    </row>
    <row r="27" spans="1:9" ht="15" customHeight="1" x14ac:dyDescent="0.25">
      <c r="A27" s="7"/>
      <c r="C27" s="11" t="s">
        <v>9</v>
      </c>
      <c r="E27" s="14">
        <f>IF(D26&lt;&gt;"",D26-3,"")</f>
        <v>45362</v>
      </c>
      <c r="F27" s="46"/>
      <c r="G27" s="46"/>
      <c r="H27" s="46"/>
      <c r="I27" s="8"/>
    </row>
    <row r="28" spans="1:9" ht="15" customHeight="1" x14ac:dyDescent="0.25">
      <c r="A28" s="7"/>
      <c r="C28" s="11" t="s">
        <v>10</v>
      </c>
      <c r="E28" s="14">
        <f>IF(D26&lt;&gt;"",D26-5,"")</f>
        <v>45360</v>
      </c>
      <c r="F28" s="46"/>
      <c r="G28" s="46"/>
      <c r="H28" s="46"/>
      <c r="I28" s="8"/>
    </row>
    <row r="29" spans="1:9" x14ac:dyDescent="0.25">
      <c r="A29" s="7"/>
      <c r="I29" s="8"/>
    </row>
    <row r="30" spans="1:9" ht="50.1" customHeight="1" x14ac:dyDescent="0.25">
      <c r="A30" s="7"/>
      <c r="B30" s="10" t="s">
        <v>25</v>
      </c>
      <c r="C30" s="32" t="s">
        <v>134</v>
      </c>
      <c r="D30" s="32"/>
      <c r="E30" s="32"/>
      <c r="F30" s="32"/>
      <c r="G30" s="32"/>
      <c r="H30" s="32"/>
      <c r="I30" s="8"/>
    </row>
    <row r="31" spans="1:9" ht="50.1" customHeight="1" x14ac:dyDescent="0.25">
      <c r="A31" s="7"/>
      <c r="B31" s="10" t="s">
        <v>26</v>
      </c>
      <c r="C31" s="32" t="s">
        <v>133</v>
      </c>
      <c r="D31" s="32"/>
      <c r="E31" s="32"/>
      <c r="F31" s="32"/>
      <c r="G31" s="32"/>
      <c r="H31" s="32"/>
      <c r="I31" s="8"/>
    </row>
    <row r="32" spans="1:9" ht="50.1" customHeight="1" x14ac:dyDescent="0.25">
      <c r="A32" s="7"/>
      <c r="B32" s="10" t="s">
        <v>27</v>
      </c>
      <c r="C32" s="32" t="s">
        <v>133</v>
      </c>
      <c r="D32" s="32"/>
      <c r="E32" s="32"/>
      <c r="F32" s="32"/>
      <c r="G32" s="32"/>
      <c r="H32" s="32"/>
      <c r="I32" s="8"/>
    </row>
    <row r="33" spans="1:9" ht="50.1" customHeight="1" x14ac:dyDescent="0.25">
      <c r="A33" s="7"/>
      <c r="B33" s="10" t="s">
        <v>4</v>
      </c>
      <c r="C33" s="32" t="s">
        <v>131</v>
      </c>
      <c r="D33" s="32"/>
      <c r="E33" s="32"/>
      <c r="F33" s="32"/>
      <c r="G33" s="32"/>
      <c r="H33" s="32"/>
      <c r="I33" s="8"/>
    </row>
    <row r="34" spans="1:9" ht="50.1" customHeight="1" x14ac:dyDescent="0.25">
      <c r="A34" s="7"/>
      <c r="B34" s="10" t="s">
        <v>28</v>
      </c>
      <c r="C34" s="32" t="s">
        <v>131</v>
      </c>
      <c r="D34" s="32"/>
      <c r="E34" s="32"/>
      <c r="F34" s="32"/>
      <c r="G34" s="32"/>
      <c r="H34" s="32"/>
      <c r="I34" s="8"/>
    </row>
    <row r="35" spans="1:9" ht="90" customHeight="1" x14ac:dyDescent="0.25">
      <c r="A35" s="7"/>
      <c r="B35" s="10" t="s">
        <v>29</v>
      </c>
      <c r="C35" s="34"/>
      <c r="D35" s="35"/>
      <c r="E35" s="35"/>
      <c r="F35" s="35"/>
      <c r="G35" s="35"/>
      <c r="H35" s="36"/>
      <c r="I35" s="8"/>
    </row>
    <row r="36" spans="1:9" x14ac:dyDescent="0.25">
      <c r="A36" s="7"/>
      <c r="I36" s="8"/>
    </row>
    <row r="37" spans="1:9" ht="15.75" x14ac:dyDescent="0.25">
      <c r="A37" s="7"/>
      <c r="D37" s="15" t="s">
        <v>11</v>
      </c>
      <c r="E37" s="15" t="s">
        <v>23</v>
      </c>
      <c r="F37" s="15" t="s">
        <v>24</v>
      </c>
      <c r="G37" s="16" t="s">
        <v>2</v>
      </c>
      <c r="I37" s="8"/>
    </row>
    <row r="38" spans="1:9" ht="15.75" x14ac:dyDescent="0.25">
      <c r="A38" s="7"/>
      <c r="B38" s="17" t="s">
        <v>5</v>
      </c>
      <c r="D38" s="2"/>
      <c r="E38" s="1"/>
      <c r="F38" s="1"/>
      <c r="G38" s="32"/>
      <c r="H38" s="32"/>
      <c r="I38" s="8"/>
    </row>
    <row r="39" spans="1:9" ht="15.75" x14ac:dyDescent="0.25">
      <c r="A39" s="7"/>
      <c r="B39" s="17" t="s">
        <v>40</v>
      </c>
      <c r="D39" s="2">
        <v>45365</v>
      </c>
      <c r="E39" s="1" t="s">
        <v>132</v>
      </c>
      <c r="F39" s="1">
        <v>11171.354166666666</v>
      </c>
      <c r="G39" s="32" t="s">
        <v>130</v>
      </c>
      <c r="H39" s="32"/>
      <c r="I39" s="8"/>
    </row>
    <row r="40" spans="1:9" ht="15.75" x14ac:dyDescent="0.25">
      <c r="A40" s="7"/>
      <c r="B40" s="17" t="s">
        <v>41</v>
      </c>
      <c r="D40" s="2">
        <v>45365</v>
      </c>
      <c r="E40" s="1">
        <v>11171.354166666666</v>
      </c>
      <c r="F40" s="1"/>
      <c r="G40" s="32"/>
      <c r="H40" s="32"/>
      <c r="I40" s="8"/>
    </row>
    <row r="41" spans="1:9" x14ac:dyDescent="0.25">
      <c r="A41" s="7"/>
      <c r="I41" s="8"/>
    </row>
    <row r="42" spans="1:9" ht="15.75" x14ac:dyDescent="0.25">
      <c r="A42" s="7"/>
      <c r="B42" s="47" t="s">
        <v>30</v>
      </c>
      <c r="C42" s="47"/>
      <c r="D42" s="15" t="s">
        <v>11</v>
      </c>
      <c r="E42" s="15" t="s">
        <v>23</v>
      </c>
      <c r="F42" s="15" t="s">
        <v>24</v>
      </c>
      <c r="G42" s="16" t="s">
        <v>2</v>
      </c>
      <c r="I42" s="8"/>
    </row>
    <row r="43" spans="1:9" ht="15" customHeight="1" x14ac:dyDescent="0.25">
      <c r="A43" s="7"/>
      <c r="B43" s="32"/>
      <c r="C43" s="32"/>
      <c r="D43" s="2"/>
      <c r="E43" s="1"/>
      <c r="F43" s="1"/>
      <c r="G43" s="32"/>
      <c r="H43" s="32"/>
      <c r="I43" s="8"/>
    </row>
    <row r="44" spans="1:9" ht="15" customHeight="1" x14ac:dyDescent="0.25">
      <c r="A44" s="7"/>
      <c r="B44" s="32"/>
      <c r="C44" s="32"/>
      <c r="D44" s="2"/>
      <c r="E44" s="1"/>
      <c r="F44" s="1"/>
      <c r="G44" s="32"/>
      <c r="H44" s="32"/>
      <c r="I44" s="8"/>
    </row>
    <row r="45" spans="1:9" ht="15" customHeight="1" x14ac:dyDescent="0.25">
      <c r="A45" s="7"/>
      <c r="B45" s="32"/>
      <c r="C45" s="32"/>
      <c r="D45" s="2"/>
      <c r="E45" s="1"/>
      <c r="F45" s="1"/>
      <c r="G45" s="32"/>
      <c r="H45" s="32"/>
      <c r="I45" s="8"/>
    </row>
    <row r="46" spans="1:9" ht="15" customHeight="1" x14ac:dyDescent="0.25">
      <c r="A46" s="7"/>
      <c r="B46" s="32"/>
      <c r="C46" s="32"/>
      <c r="D46" s="2"/>
      <c r="E46" s="1"/>
      <c r="F46" s="1"/>
      <c r="G46" s="32"/>
      <c r="H46" s="32"/>
      <c r="I46" s="8"/>
    </row>
    <row r="47" spans="1:9" ht="15" customHeight="1" x14ac:dyDescent="0.25">
      <c r="A47" s="7"/>
      <c r="B47" s="32"/>
      <c r="C47" s="32"/>
      <c r="D47" s="2"/>
      <c r="E47" s="1"/>
      <c r="F47" s="1"/>
      <c r="G47" s="32"/>
      <c r="H47" s="32"/>
      <c r="I47" s="8"/>
    </row>
    <row r="48" spans="1:9" ht="15" customHeight="1" x14ac:dyDescent="0.25">
      <c r="A48" s="7"/>
      <c r="B48" s="32"/>
      <c r="C48" s="32"/>
      <c r="D48" s="2"/>
      <c r="E48" s="1"/>
      <c r="F48" s="1"/>
      <c r="G48" s="32"/>
      <c r="H48" s="32"/>
      <c r="I48" s="8"/>
    </row>
    <row r="49" spans="1:9" ht="15" customHeight="1" x14ac:dyDescent="0.25">
      <c r="A49" s="7"/>
      <c r="B49" s="32"/>
      <c r="C49" s="32"/>
      <c r="D49" s="2"/>
      <c r="E49" s="1"/>
      <c r="F49" s="1"/>
      <c r="G49" s="32"/>
      <c r="H49" s="32"/>
      <c r="I49" s="8"/>
    </row>
    <row r="50" spans="1:9" ht="15" customHeight="1" x14ac:dyDescent="0.25">
      <c r="A50" s="7"/>
      <c r="B50" s="32"/>
      <c r="C50" s="32"/>
      <c r="D50" s="2"/>
      <c r="E50" s="1"/>
      <c r="F50" s="1"/>
      <c r="G50" s="32"/>
      <c r="H50" s="32"/>
      <c r="I50" s="8"/>
    </row>
    <row r="51" spans="1:9" ht="15" customHeight="1" x14ac:dyDescent="0.25">
      <c r="A51" s="7"/>
      <c r="B51" s="32"/>
      <c r="C51" s="32"/>
      <c r="D51" s="2"/>
      <c r="E51" s="1"/>
      <c r="F51" s="1"/>
      <c r="G51" s="32"/>
      <c r="H51" s="32"/>
      <c r="I51" s="8"/>
    </row>
    <row r="52" spans="1:9" ht="15" customHeight="1" x14ac:dyDescent="0.25">
      <c r="A52" s="7"/>
      <c r="B52" s="32"/>
      <c r="C52" s="32"/>
      <c r="D52" s="2"/>
      <c r="E52" s="1"/>
      <c r="F52" s="1"/>
      <c r="G52" s="32"/>
      <c r="H52" s="32"/>
      <c r="I52" s="8"/>
    </row>
    <row r="53" spans="1:9" ht="15" customHeight="1" x14ac:dyDescent="0.25">
      <c r="A53" s="7"/>
      <c r="B53" s="32"/>
      <c r="C53" s="32"/>
      <c r="D53" s="2"/>
      <c r="E53" s="1"/>
      <c r="F53" s="1"/>
      <c r="G53" s="32"/>
      <c r="H53" s="32"/>
      <c r="I53" s="8"/>
    </row>
    <row r="54" spans="1:9" ht="5.0999999999999996" customHeight="1" x14ac:dyDescent="0.25">
      <c r="A54" s="7"/>
      <c r="I54" s="8"/>
    </row>
    <row r="55" spans="1:9" ht="15" customHeight="1" x14ac:dyDescent="0.25">
      <c r="A55" s="7"/>
      <c r="B55" s="37" t="s">
        <v>34</v>
      </c>
      <c r="C55" s="37"/>
      <c r="D55" s="61"/>
      <c r="E55" s="35"/>
      <c r="F55" s="35"/>
      <c r="G55" s="35"/>
      <c r="H55" s="36"/>
      <c r="I55" s="8"/>
    </row>
    <row r="56" spans="1:9" ht="5.0999999999999996" customHeight="1" x14ac:dyDescent="0.25">
      <c r="A56" s="7"/>
      <c r="B56" s="10"/>
      <c r="C56" s="10"/>
      <c r="I56" s="8"/>
    </row>
    <row r="57" spans="1:9" x14ac:dyDescent="0.25">
      <c r="A57" s="7"/>
      <c r="B57" s="10" t="s">
        <v>42</v>
      </c>
      <c r="C57" s="10"/>
      <c r="D57" s="2"/>
      <c r="E57" s="1"/>
      <c r="F57" s="1"/>
      <c r="G57" s="32"/>
      <c r="H57" s="32"/>
      <c r="I57" s="8"/>
    </row>
    <row r="58" spans="1:9" x14ac:dyDescent="0.25">
      <c r="A58" s="7"/>
      <c r="I58" s="8"/>
    </row>
    <row r="59" spans="1:9" x14ac:dyDescent="0.25">
      <c r="A59" s="7"/>
      <c r="B59" s="37" t="s">
        <v>31</v>
      </c>
      <c r="C59" s="37"/>
      <c r="D59" s="37"/>
      <c r="E59" s="37"/>
      <c r="F59" s="37"/>
      <c r="G59" s="37"/>
      <c r="H59" s="37"/>
      <c r="I59" s="8"/>
    </row>
    <row r="60" spans="1:9" x14ac:dyDescent="0.25">
      <c r="A60" s="7"/>
      <c r="B60" s="54"/>
      <c r="C60" s="55"/>
      <c r="D60" s="55"/>
      <c r="E60" s="55"/>
      <c r="F60" s="55"/>
      <c r="G60" s="55"/>
      <c r="H60" s="56"/>
      <c r="I60" s="8"/>
    </row>
    <row r="61" spans="1:9" ht="50.1" customHeight="1" x14ac:dyDescent="0.25">
      <c r="A61" s="7"/>
      <c r="B61" s="57"/>
      <c r="C61" s="58"/>
      <c r="D61" s="58"/>
      <c r="E61" s="58"/>
      <c r="F61" s="58"/>
      <c r="G61" s="58"/>
      <c r="H61" s="59"/>
      <c r="I61" s="8"/>
    </row>
    <row r="62" spans="1:9" ht="15.75" thickBot="1" x14ac:dyDescent="0.3">
      <c r="A62" s="18"/>
      <c r="B62" s="19"/>
      <c r="C62" s="19"/>
      <c r="D62" s="19"/>
      <c r="E62" s="19"/>
      <c r="F62" s="19"/>
      <c r="G62" s="19"/>
      <c r="H62" s="19"/>
      <c r="I62" s="20"/>
    </row>
  </sheetData>
  <sheetProtection selectLockedCells="1"/>
  <mergeCells count="57"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AA461D2C-D326-42E8-9016-A9879BB634D9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2" t="s">
        <v>103</v>
      </c>
      <c r="F1" s="22" t="s">
        <v>104</v>
      </c>
      <c r="G1" s="22" t="s">
        <v>105</v>
      </c>
      <c r="H1" t="s">
        <v>46</v>
      </c>
      <c r="I1" t="s">
        <v>47</v>
      </c>
      <c r="J1" s="22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3">
        <v>39448</v>
      </c>
      <c r="I2" s="23">
        <v>41639</v>
      </c>
      <c r="J2" t="s">
        <v>55</v>
      </c>
      <c r="K2" t="s">
        <v>56</v>
      </c>
      <c r="L2" s="31">
        <v>8</v>
      </c>
      <c r="M2" s="31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3">
        <v>39448</v>
      </c>
      <c r="I3" s="23">
        <v>41639</v>
      </c>
      <c r="J3" t="s">
        <v>55</v>
      </c>
      <c r="K3" t="s">
        <v>56</v>
      </c>
      <c r="L3" s="31">
        <v>8</v>
      </c>
      <c r="M3" s="31">
        <v>1</v>
      </c>
    </row>
    <row r="4" spans="1:13" x14ac:dyDescent="0.25">
      <c r="A4" s="31" t="s">
        <v>57</v>
      </c>
      <c r="B4" t="s">
        <v>16</v>
      </c>
      <c r="C4" t="s">
        <v>51</v>
      </c>
      <c r="D4" t="s">
        <v>52</v>
      </c>
      <c r="E4" t="s">
        <v>53</v>
      </c>
      <c r="H4" s="23">
        <v>39448</v>
      </c>
      <c r="I4" s="23">
        <v>41639</v>
      </c>
      <c r="J4" t="s">
        <v>55</v>
      </c>
      <c r="K4" t="s">
        <v>58</v>
      </c>
      <c r="L4" s="31">
        <v>4</v>
      </c>
      <c r="M4">
        <v>1</v>
      </c>
    </row>
    <row r="5" spans="1:13" x14ac:dyDescent="0.25">
      <c r="A5" s="31" t="s">
        <v>59</v>
      </c>
      <c r="B5" t="s">
        <v>16</v>
      </c>
      <c r="C5" t="s">
        <v>51</v>
      </c>
      <c r="D5" t="s">
        <v>52</v>
      </c>
      <c r="F5" t="s">
        <v>54</v>
      </c>
      <c r="H5" s="23">
        <v>39448</v>
      </c>
      <c r="I5" s="23">
        <v>41639</v>
      </c>
      <c r="J5" t="s">
        <v>55</v>
      </c>
      <c r="K5" t="s">
        <v>58</v>
      </c>
      <c r="L5" s="31">
        <v>4</v>
      </c>
      <c r="M5">
        <v>1</v>
      </c>
    </row>
    <row r="6" spans="1:13" x14ac:dyDescent="0.25">
      <c r="A6" t="s">
        <v>60</v>
      </c>
      <c r="B6" t="s">
        <v>16</v>
      </c>
      <c r="C6" t="s">
        <v>51</v>
      </c>
      <c r="D6" t="s">
        <v>52</v>
      </c>
      <c r="E6" t="s">
        <v>53</v>
      </c>
      <c r="H6" s="23">
        <v>37622</v>
      </c>
      <c r="I6" s="23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t="s">
        <v>62</v>
      </c>
      <c r="B7" t="s">
        <v>16</v>
      </c>
      <c r="C7" t="s">
        <v>51</v>
      </c>
      <c r="D7" t="s">
        <v>52</v>
      </c>
      <c r="F7" t="s">
        <v>54</v>
      </c>
      <c r="H7" s="23">
        <v>37622</v>
      </c>
      <c r="I7" s="23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1" t="s">
        <v>121</v>
      </c>
      <c r="B8" t="s">
        <v>17</v>
      </c>
      <c r="C8" t="s">
        <v>51</v>
      </c>
      <c r="D8" t="s">
        <v>52</v>
      </c>
      <c r="E8" t="s">
        <v>53</v>
      </c>
      <c r="H8" s="23">
        <v>37622</v>
      </c>
      <c r="I8" s="23">
        <v>40178</v>
      </c>
      <c r="J8" t="s">
        <v>61</v>
      </c>
      <c r="K8" t="s">
        <v>63</v>
      </c>
      <c r="L8" s="31">
        <v>3</v>
      </c>
      <c r="M8" s="31">
        <v>1</v>
      </c>
    </row>
    <row r="9" spans="1:13" x14ac:dyDescent="0.25">
      <c r="A9" s="31" t="s">
        <v>122</v>
      </c>
      <c r="B9" t="s">
        <v>17</v>
      </c>
      <c r="C9" t="s">
        <v>51</v>
      </c>
      <c r="D9" t="s">
        <v>52</v>
      </c>
      <c r="F9" t="s">
        <v>54</v>
      </c>
      <c r="H9" s="23">
        <v>37622</v>
      </c>
      <c r="I9" s="23">
        <v>40178</v>
      </c>
      <c r="J9" t="s">
        <v>61</v>
      </c>
      <c r="K9" t="s">
        <v>63</v>
      </c>
      <c r="L9" s="31">
        <v>3</v>
      </c>
      <c r="M9" s="31">
        <v>1</v>
      </c>
    </row>
    <row r="10" spans="1:13" x14ac:dyDescent="0.25">
      <c r="A10" t="s">
        <v>64</v>
      </c>
      <c r="B10" t="s">
        <v>18</v>
      </c>
      <c r="C10" t="s">
        <v>51</v>
      </c>
      <c r="D10" t="s">
        <v>52</v>
      </c>
      <c r="E10" t="s">
        <v>53</v>
      </c>
      <c r="H10" s="23">
        <v>37622</v>
      </c>
      <c r="I10" s="23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t="s">
        <v>66</v>
      </c>
      <c r="B11" t="s">
        <v>18</v>
      </c>
      <c r="C11" t="s">
        <v>51</v>
      </c>
      <c r="D11" t="s">
        <v>52</v>
      </c>
      <c r="F11" t="s">
        <v>54</v>
      </c>
      <c r="H11" s="23">
        <v>37622</v>
      </c>
      <c r="I11" s="23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t="s">
        <v>67</v>
      </c>
      <c r="B12" t="s">
        <v>18</v>
      </c>
      <c r="C12" t="s">
        <v>51</v>
      </c>
      <c r="D12" t="s">
        <v>52</v>
      </c>
      <c r="E12" t="s">
        <v>53</v>
      </c>
      <c r="H12" s="23">
        <v>39448</v>
      </c>
      <c r="I12" s="23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t="s">
        <v>68</v>
      </c>
      <c r="B13" t="s">
        <v>18</v>
      </c>
      <c r="C13" t="s">
        <v>51</v>
      </c>
      <c r="D13" t="s">
        <v>52</v>
      </c>
      <c r="F13" t="s">
        <v>54</v>
      </c>
      <c r="H13" s="23">
        <v>39448</v>
      </c>
      <c r="I13" s="23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3">
        <v>41518</v>
      </c>
      <c r="I14" s="23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3">
        <v>40787</v>
      </c>
      <c r="I15" s="23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3">
        <v>40787</v>
      </c>
      <c r="I16" s="23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t="s">
        <v>124</v>
      </c>
      <c r="B17" t="s">
        <v>76</v>
      </c>
      <c r="C17" t="s">
        <v>51</v>
      </c>
      <c r="D17" t="s">
        <v>52</v>
      </c>
      <c r="E17" t="s">
        <v>53</v>
      </c>
      <c r="H17" s="23">
        <v>38231</v>
      </c>
      <c r="I17" s="23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1" t="s">
        <v>77</v>
      </c>
      <c r="B18" t="s">
        <v>22</v>
      </c>
      <c r="C18" t="s">
        <v>51</v>
      </c>
      <c r="D18" t="s">
        <v>52</v>
      </c>
      <c r="E18" t="s">
        <v>53</v>
      </c>
      <c r="H18" s="23">
        <v>41518</v>
      </c>
      <c r="I18" s="23">
        <v>43100</v>
      </c>
      <c r="J18" t="s">
        <v>71</v>
      </c>
      <c r="K18" t="s">
        <v>78</v>
      </c>
      <c r="L18" s="31">
        <v>5</v>
      </c>
      <c r="M18">
        <v>1</v>
      </c>
    </row>
    <row r="19" spans="1:13" x14ac:dyDescent="0.25">
      <c r="A19" s="31" t="s">
        <v>77</v>
      </c>
      <c r="B19" t="s">
        <v>22</v>
      </c>
      <c r="C19" t="s">
        <v>51</v>
      </c>
      <c r="D19" t="s">
        <v>52</v>
      </c>
      <c r="F19" t="s">
        <v>54</v>
      </c>
      <c r="H19" s="23">
        <v>41518</v>
      </c>
      <c r="I19" s="23">
        <v>43100</v>
      </c>
      <c r="J19" t="s">
        <v>71</v>
      </c>
      <c r="K19" t="s">
        <v>78</v>
      </c>
      <c r="L19" s="31">
        <v>5</v>
      </c>
      <c r="M19">
        <v>1</v>
      </c>
    </row>
    <row r="20" spans="1:13" x14ac:dyDescent="0.25">
      <c r="A20" t="s">
        <v>79</v>
      </c>
      <c r="B20" t="s">
        <v>22</v>
      </c>
      <c r="C20" t="s">
        <v>51</v>
      </c>
      <c r="D20" t="s">
        <v>80</v>
      </c>
      <c r="G20" t="s">
        <v>70</v>
      </c>
      <c r="H20" s="23">
        <v>39448</v>
      </c>
      <c r="I20" s="23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3">
        <v>39814</v>
      </c>
      <c r="I21" s="23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3">
        <v>39448</v>
      </c>
      <c r="I22" s="23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3">
        <v>37622</v>
      </c>
      <c r="I23" s="23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3">
        <v>39448</v>
      </c>
      <c r="I24" s="23">
        <v>43100</v>
      </c>
      <c r="J24" t="s">
        <v>92</v>
      </c>
      <c r="K24" t="s">
        <v>93</v>
      </c>
      <c r="L24" s="31">
        <v>4</v>
      </c>
      <c r="M24" s="31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3">
        <v>39448</v>
      </c>
      <c r="I25" s="23">
        <v>43100</v>
      </c>
      <c r="J25" t="s">
        <v>92</v>
      </c>
      <c r="K25" t="s">
        <v>93</v>
      </c>
      <c r="L25" s="31">
        <v>4</v>
      </c>
      <c r="M25" s="31">
        <v>1</v>
      </c>
    </row>
    <row r="26" spans="1:13" x14ac:dyDescent="0.25">
      <c r="A26" s="31" t="s">
        <v>107</v>
      </c>
      <c r="B26" t="s">
        <v>94</v>
      </c>
      <c r="C26" t="s">
        <v>51</v>
      </c>
      <c r="D26" t="s">
        <v>80</v>
      </c>
      <c r="G26" t="s">
        <v>70</v>
      </c>
      <c r="H26" s="23">
        <v>39448</v>
      </c>
      <c r="I26" s="23">
        <v>41639</v>
      </c>
      <c r="J26" t="s">
        <v>55</v>
      </c>
      <c r="K26" t="s">
        <v>95</v>
      </c>
      <c r="L26">
        <v>20</v>
      </c>
      <c r="M26" s="31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3">
        <v>39814</v>
      </c>
      <c r="I27" s="23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3">
        <v>39814</v>
      </c>
      <c r="I28" s="23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3">
        <v>37622</v>
      </c>
      <c r="I29" s="23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3">
        <v>40179</v>
      </c>
      <c r="I30" s="23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centrak sobrance</cp:lastModifiedBy>
  <cp:lastPrinted>2023-11-07T08:51:22Z</cp:lastPrinted>
  <dcterms:created xsi:type="dcterms:W3CDTF">2022-08-17T12:13:19Z</dcterms:created>
  <dcterms:modified xsi:type="dcterms:W3CDTF">2024-03-06T12:59:29Z</dcterms:modified>
</cp:coreProperties>
</file>